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 codeName="{144559BF-596A-2B24-0A50-F0D1D4C42CD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i.T\Desktop\専門部\HPファイル\"/>
    </mc:Choice>
  </mc:AlternateContent>
  <xr:revisionPtr revIDLastSave="0" documentId="13_ncr:1_{AC8304DA-61F6-4069-A094-73CC07EE82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12" r:id="rId1"/>
    <sheet name="出力シート" sheetId="6" r:id="rId2"/>
  </sheets>
  <definedNames>
    <definedName name="_xlnm.Print_Area" localSheetId="1">出力シート!$A$1:$J$35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2" l="1"/>
  <c r="B29" i="6" l="1"/>
  <c r="E32" i="6" l="1"/>
  <c r="A34" i="6" l="1"/>
  <c r="I12" i="12"/>
  <c r="J12" i="12" s="1"/>
  <c r="I13" i="12"/>
  <c r="J13" i="12" s="1"/>
  <c r="I14" i="12"/>
  <c r="K14" i="12" s="1"/>
  <c r="M14" i="12" s="1"/>
  <c r="I15" i="12"/>
  <c r="J15" i="12" s="1"/>
  <c r="L15" i="12" s="1"/>
  <c r="N15" i="12" s="1"/>
  <c r="K15" i="12"/>
  <c r="M15" i="12" s="1"/>
  <c r="I16" i="12"/>
  <c r="J16" i="12" s="1"/>
  <c r="I17" i="12"/>
  <c r="J17" i="12" s="1"/>
  <c r="I18" i="12"/>
  <c r="K18" i="12" s="1"/>
  <c r="M18" i="12" s="1"/>
  <c r="I19" i="12"/>
  <c r="K19" i="12" s="1"/>
  <c r="M19" i="12" s="1"/>
  <c r="I20" i="12"/>
  <c r="J20" i="12" s="1"/>
  <c r="I21" i="12"/>
  <c r="J21" i="12" s="1"/>
  <c r="I22" i="12"/>
  <c r="J22" i="12"/>
  <c r="L22" i="12" s="1"/>
  <c r="K22" i="12"/>
  <c r="M22" i="12" s="1"/>
  <c r="I23" i="12"/>
  <c r="J23" i="12"/>
  <c r="K23" i="12"/>
  <c r="M23" i="12" s="1"/>
  <c r="O23" i="12" s="1"/>
  <c r="D21" i="6" s="1"/>
  <c r="L23" i="12"/>
  <c r="N23" i="12" s="1"/>
  <c r="I24" i="12"/>
  <c r="J24" i="12" s="1"/>
  <c r="I25" i="12"/>
  <c r="J25" i="12" s="1"/>
  <c r="I26" i="12"/>
  <c r="J26" i="12" s="1"/>
  <c r="L26" i="12" s="1"/>
  <c r="I27" i="12"/>
  <c r="J27" i="12"/>
  <c r="K27" i="12"/>
  <c r="L27" i="12"/>
  <c r="M27" i="12"/>
  <c r="N27" i="12"/>
  <c r="I28" i="12"/>
  <c r="K28" i="12" s="1"/>
  <c r="J28" i="12"/>
  <c r="L28" i="12" s="1"/>
  <c r="M28" i="12"/>
  <c r="N28" i="12"/>
  <c r="I11" i="12"/>
  <c r="J11" i="12" s="1"/>
  <c r="I5" i="12"/>
  <c r="J5" i="12" s="1"/>
  <c r="I6" i="12"/>
  <c r="J6" i="12" s="1"/>
  <c r="I7" i="12"/>
  <c r="J7" i="12" s="1"/>
  <c r="L7" i="12" s="1"/>
  <c r="N7" i="12" s="1"/>
  <c r="I8" i="12"/>
  <c r="J8" i="12" s="1"/>
  <c r="L8" i="12" s="1"/>
  <c r="N8" i="12" s="1"/>
  <c r="I9" i="12"/>
  <c r="K9" i="12" s="1"/>
  <c r="O27" i="12" l="1"/>
  <c r="D25" i="6" s="1"/>
  <c r="O28" i="12"/>
  <c r="D26" i="6" s="1"/>
  <c r="J19" i="12"/>
  <c r="L19" i="12" s="1"/>
  <c r="N19" i="12" s="1"/>
  <c r="O19" i="12" s="1"/>
  <c r="D17" i="6" s="1"/>
  <c r="J18" i="12"/>
  <c r="L18" i="12" s="1"/>
  <c r="O15" i="12"/>
  <c r="D13" i="6" s="1"/>
  <c r="J14" i="12"/>
  <c r="L14" i="12" s="1"/>
  <c r="L11" i="12"/>
  <c r="N11" i="12" s="1"/>
  <c r="K11" i="12"/>
  <c r="M11" i="12" s="1"/>
  <c r="K8" i="12"/>
  <c r="M8" i="12" s="1"/>
  <c r="O8" i="12" s="1"/>
  <c r="C7" i="6" s="1"/>
  <c r="K7" i="12"/>
  <c r="M7" i="12" s="1"/>
  <c r="O7" i="12" s="1"/>
  <c r="F6" i="6" s="1"/>
  <c r="K26" i="12"/>
  <c r="M26" i="12" s="1"/>
  <c r="L21" i="12"/>
  <c r="N21" i="12" s="1"/>
  <c r="L20" i="12"/>
  <c r="N20" i="12" s="1"/>
  <c r="L17" i="12"/>
  <c r="N17" i="12" s="1"/>
  <c r="L16" i="12"/>
  <c r="N16" i="12" s="1"/>
  <c r="L13" i="12"/>
  <c r="N13" i="12" s="1"/>
  <c r="L24" i="12"/>
  <c r="N24" i="12" s="1"/>
  <c r="N25" i="12"/>
  <c r="L25" i="12"/>
  <c r="L12" i="12"/>
  <c r="N12" i="12" s="1"/>
  <c r="K24" i="12"/>
  <c r="M24" i="12" s="1"/>
  <c r="K20" i="12"/>
  <c r="M20" i="12" s="1"/>
  <c r="K16" i="12"/>
  <c r="M16" i="12" s="1"/>
  <c r="K12" i="12"/>
  <c r="M12" i="12" s="1"/>
  <c r="N26" i="12"/>
  <c r="N22" i="12"/>
  <c r="O22" i="12" s="1"/>
  <c r="D20" i="6" s="1"/>
  <c r="N18" i="12"/>
  <c r="O18" i="12" s="1"/>
  <c r="D16" i="6" s="1"/>
  <c r="K25" i="12"/>
  <c r="M25" i="12" s="1"/>
  <c r="K21" i="12"/>
  <c r="M21" i="12" s="1"/>
  <c r="K17" i="12"/>
  <c r="M17" i="12" s="1"/>
  <c r="K13" i="12"/>
  <c r="M13" i="12" s="1"/>
  <c r="M9" i="12"/>
  <c r="J9" i="12"/>
  <c r="L6" i="12"/>
  <c r="N6" i="12" s="1"/>
  <c r="L5" i="12"/>
  <c r="N5" i="12" s="1"/>
  <c r="K5" i="12"/>
  <c r="M5" i="12" s="1"/>
  <c r="K6" i="12"/>
  <c r="M6" i="12" s="1"/>
  <c r="O26" i="12" l="1"/>
  <c r="D24" i="6" s="1"/>
  <c r="O25" i="12"/>
  <c r="D23" i="6" s="1"/>
  <c r="O21" i="12"/>
  <c r="D19" i="6" s="1"/>
  <c r="N14" i="12"/>
  <c r="O14" i="12" s="1"/>
  <c r="D12" i="6" s="1"/>
  <c r="O11" i="12"/>
  <c r="D9" i="6" s="1"/>
  <c r="O13" i="12"/>
  <c r="D11" i="6" s="1"/>
  <c r="O16" i="12"/>
  <c r="D14" i="6" s="1"/>
  <c r="O20" i="12"/>
  <c r="D18" i="6" s="1"/>
  <c r="O12" i="12"/>
  <c r="D10" i="6" s="1"/>
  <c r="O17" i="12"/>
  <c r="D15" i="6" s="1"/>
  <c r="O24" i="12"/>
  <c r="D22" i="6" s="1"/>
  <c r="L9" i="12"/>
  <c r="N9" i="12" s="1"/>
  <c r="O6" i="12"/>
  <c r="C6" i="6" s="1"/>
  <c r="O5" i="12"/>
  <c r="G33" i="6" s="1"/>
  <c r="O9" i="12" l="1"/>
  <c r="F7" i="6" s="1"/>
  <c r="I26" i="6" l="1"/>
  <c r="H26" i="6"/>
  <c r="G26" i="6"/>
  <c r="I25" i="6"/>
  <c r="H25" i="6"/>
  <c r="G25" i="6"/>
  <c r="I24" i="6"/>
  <c r="H24" i="6"/>
  <c r="G24" i="6"/>
  <c r="I23" i="6"/>
  <c r="H23" i="6"/>
  <c r="G23" i="6"/>
  <c r="I22" i="6"/>
  <c r="H22" i="6"/>
  <c r="G22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D5" i="6"/>
  <c r="D2" i="6"/>
  <c r="D1" i="6"/>
  <c r="B1" i="6"/>
</calcChain>
</file>

<file path=xl/sharedStrings.xml><?xml version="1.0" encoding="utf-8"?>
<sst xmlns="http://schemas.openxmlformats.org/spreadsheetml/2006/main" count="75" uniqueCount="74">
  <si>
    <t>ＮＯ</t>
  </si>
  <si>
    <t>背番</t>
  </si>
  <si>
    <t>学年</t>
  </si>
  <si>
    <t>身長</t>
  </si>
  <si>
    <t xml:space="preserve"> 上記の生徒の参加を認める。</t>
  </si>
  <si>
    <t>千葉県高校総合体育大会バレーボール競技</t>
    <rPh sb="0" eb="3">
      <t>チバケン</t>
    </rPh>
    <rPh sb="3" eb="5">
      <t>コウコウ</t>
    </rPh>
    <rPh sb="5" eb="7">
      <t>ソウゴウ</t>
    </rPh>
    <rPh sb="7" eb="9">
      <t>タイイク</t>
    </rPh>
    <rPh sb="9" eb="11">
      <t>タイカイ</t>
    </rPh>
    <rPh sb="17" eb="19">
      <t>キョウギ</t>
    </rPh>
    <phoneticPr fontId="1"/>
  </si>
  <si>
    <t>兼全国高校総体バレーボール競技県予選</t>
    <rPh sb="0" eb="1">
      <t>ケン</t>
    </rPh>
    <rPh sb="1" eb="3">
      <t>ゼンコク</t>
    </rPh>
    <rPh sb="3" eb="5">
      <t>コウコウ</t>
    </rPh>
    <rPh sb="5" eb="7">
      <t>ソウタイ</t>
    </rPh>
    <rPh sb="13" eb="15">
      <t>キョウギ</t>
    </rPh>
    <rPh sb="15" eb="18">
      <t>ケニョセン</t>
    </rPh>
    <phoneticPr fontId="1"/>
  </si>
  <si>
    <t>千葉県高等学校体育連盟会長様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サマ</t>
    </rPh>
    <phoneticPr fontId="1"/>
  </si>
  <si>
    <t>印</t>
    <rPh sb="0" eb="1">
      <t>イン</t>
    </rPh>
    <phoneticPr fontId="1"/>
  </si>
  <si>
    <t>年度</t>
    <phoneticPr fontId="1"/>
  </si>
  <si>
    <t>大　会　申　込　書</t>
    <phoneticPr fontId="1"/>
  </si>
  <si>
    <t>関東高等学校男子･女子バレーボール大会県予選</t>
    <rPh sb="0" eb="2">
      <t>カントウ</t>
    </rPh>
    <rPh sb="2" eb="4">
      <t>コウトウ</t>
    </rPh>
    <rPh sb="4" eb="6">
      <t>ガッコウ</t>
    </rPh>
    <rPh sb="6" eb="8">
      <t>ダンシ</t>
    </rPh>
    <rPh sb="9" eb="11">
      <t>ジョシ</t>
    </rPh>
    <rPh sb="17" eb="19">
      <t>タイカイ</t>
    </rPh>
    <rPh sb="19" eb="22">
      <t>ケンヨセン</t>
    </rPh>
    <phoneticPr fontId="1"/>
  </si>
  <si>
    <t>千葉県高等学校新人バレーボール大会</t>
    <rPh sb="0" eb="3">
      <t>チバケン</t>
    </rPh>
    <rPh sb="3" eb="5">
      <t>コウトウ</t>
    </rPh>
    <rPh sb="5" eb="7">
      <t>ガッコウ</t>
    </rPh>
    <rPh sb="7" eb="9">
      <t>シンジン</t>
    </rPh>
    <rPh sb="15" eb="17">
      <t>タイカイ</t>
    </rPh>
    <phoneticPr fontId="1"/>
  </si>
  <si>
    <t>学校名</t>
    <rPh sb="0" eb="2">
      <t>ガッコウ</t>
    </rPh>
    <rPh sb="2" eb="3">
      <t>メイ</t>
    </rPh>
    <phoneticPr fontId="2"/>
  </si>
  <si>
    <t>引率職員</t>
    <rPh sb="0" eb="2">
      <t>インソツ</t>
    </rPh>
    <rPh sb="2" eb="4">
      <t>ショクイン</t>
    </rPh>
    <phoneticPr fontId="2"/>
  </si>
  <si>
    <t>監督</t>
    <rPh sb="0" eb="1">
      <t>ラン</t>
    </rPh>
    <rPh sb="1" eb="2">
      <t>ヨシ</t>
    </rPh>
    <phoneticPr fontId="2"/>
  </si>
  <si>
    <t>コーチ</t>
    <phoneticPr fontId="2"/>
  </si>
  <si>
    <t>マネ</t>
    <phoneticPr fontId="2"/>
  </si>
  <si>
    <t>選　　手　　名</t>
    <phoneticPr fontId="2"/>
  </si>
  <si>
    <t>出 身 中</t>
    <phoneticPr fontId="2"/>
  </si>
  <si>
    <t>学校名</t>
    <rPh sb="0" eb="3">
      <t>ガッコウメイ</t>
    </rPh>
    <phoneticPr fontId="12"/>
  </si>
  <si>
    <t>引率職員</t>
    <rPh sb="0" eb="2">
      <t>インソツ</t>
    </rPh>
    <rPh sb="2" eb="4">
      <t>ショクイン</t>
    </rPh>
    <phoneticPr fontId="12"/>
  </si>
  <si>
    <t>監督</t>
    <rPh sb="0" eb="2">
      <t>カントク</t>
    </rPh>
    <phoneticPr fontId="12"/>
  </si>
  <si>
    <t>コーチ</t>
    <phoneticPr fontId="12"/>
  </si>
  <si>
    <t>選手</t>
    <rPh sb="0" eb="2">
      <t>センシュ</t>
    </rPh>
    <phoneticPr fontId="12"/>
  </si>
  <si>
    <t>背番号</t>
    <rPh sb="0" eb="3">
      <t>セバンゴウ</t>
    </rPh>
    <phoneticPr fontId="12"/>
  </si>
  <si>
    <t>学年</t>
    <rPh sb="0" eb="2">
      <t>ガクネン</t>
    </rPh>
    <phoneticPr fontId="12"/>
  </si>
  <si>
    <t>身長</t>
    <rPh sb="0" eb="2">
      <t>シンチョウ</t>
    </rPh>
    <phoneticPr fontId="12"/>
  </si>
  <si>
    <t>出身中学</t>
    <rPh sb="0" eb="2">
      <t>シュッシン</t>
    </rPh>
    <rPh sb="2" eb="4">
      <t>チュウガク</t>
    </rPh>
    <phoneticPr fontId="12"/>
  </si>
  <si>
    <t>入力日</t>
    <rPh sb="0" eb="2">
      <t>ニュウリョク</t>
    </rPh>
    <rPh sb="2" eb="3">
      <t>ビ</t>
    </rPh>
    <phoneticPr fontId="12"/>
  </si>
  <si>
    <t>校長名</t>
    <rPh sb="0" eb="3">
      <t>コウチョウメイ</t>
    </rPh>
    <phoneticPr fontId="12"/>
  </si>
  <si>
    <t>プログラム
注文数</t>
    <rPh sb="6" eb="9">
      <t>チュウモンスウ</t>
    </rPh>
    <phoneticPr fontId="12"/>
  </si>
  <si>
    <t>年度(元号)</t>
    <rPh sb="0" eb="2">
      <t>ネンド</t>
    </rPh>
    <rPh sb="3" eb="5">
      <t>ゲンゴウ</t>
    </rPh>
    <phoneticPr fontId="12"/>
  </si>
  <si>
    <t>年</t>
    <rPh sb="0" eb="1">
      <t>ネン</t>
    </rPh>
    <phoneticPr fontId="12"/>
  </si>
  <si>
    <t>氏　名</t>
    <rPh sb="0" eb="1">
      <t>シ</t>
    </rPh>
    <rPh sb="2" eb="3">
      <t>ナ</t>
    </rPh>
    <phoneticPr fontId="12"/>
  </si>
  <si>
    <t>大会名</t>
    <rPh sb="0" eb="3">
      <t>タイカイメイ</t>
    </rPh>
    <phoneticPr fontId="12"/>
  </si>
  <si>
    <t>関東予選</t>
    <rPh sb="0" eb="2">
      <t>カントウ</t>
    </rPh>
    <rPh sb="2" eb="4">
      <t>ヨセン</t>
    </rPh>
    <phoneticPr fontId="12"/>
  </si>
  <si>
    <t>総体</t>
    <rPh sb="0" eb="2">
      <t>ソウタイ</t>
    </rPh>
    <phoneticPr fontId="12"/>
  </si>
  <si>
    <t>新人</t>
    <rPh sb="0" eb="2">
      <t>シンジン</t>
    </rPh>
    <phoneticPr fontId="12"/>
  </si>
  <si>
    <t>校　長</t>
    <rPh sb="0" eb="1">
      <t>コウ</t>
    </rPh>
    <rPh sb="2" eb="3">
      <t>チョウ</t>
    </rPh>
    <phoneticPr fontId="1"/>
  </si>
  <si>
    <t>マネージャー</t>
    <phoneticPr fontId="12"/>
  </si>
  <si>
    <t xml:space="preserve">【注】
姓と名の間にスペース
(空白)を入れてください。
</t>
    <phoneticPr fontId="13"/>
  </si>
  <si>
    <t>千葉県高体連バレーボール専門部</t>
    <rPh sb="0" eb="3">
      <t>チバケン</t>
    </rPh>
    <rPh sb="3" eb="6">
      <t>コウタイレン</t>
    </rPh>
    <rPh sb="12" eb="15">
      <t>センモンブ</t>
    </rPh>
    <phoneticPr fontId="12"/>
  </si>
  <si>
    <t>長尾　正利</t>
    <rPh sb="0" eb="2">
      <t>ナガオ</t>
    </rPh>
    <rPh sb="3" eb="5">
      <t>マサトシ</t>
    </rPh>
    <phoneticPr fontId="12"/>
  </si>
  <si>
    <t>今関　等</t>
    <rPh sb="0" eb="2">
      <t>イマゼキ</t>
    </rPh>
    <rPh sb="3" eb="4">
      <t>ヒトシ</t>
    </rPh>
    <phoneticPr fontId="12"/>
  </si>
  <si>
    <t>中山　和之</t>
    <rPh sb="0" eb="2">
      <t>ナカヤマ</t>
    </rPh>
    <rPh sb="3" eb="5">
      <t>カズユキ</t>
    </rPh>
    <phoneticPr fontId="12"/>
  </si>
  <si>
    <t>藤倉　直樹</t>
    <rPh sb="0" eb="2">
      <t>フジクラ</t>
    </rPh>
    <rPh sb="3" eb="5">
      <t>ナオキ</t>
    </rPh>
    <phoneticPr fontId="12"/>
  </si>
  <si>
    <t>横田　重幸</t>
    <rPh sb="0" eb="2">
      <t>ヨコタ</t>
    </rPh>
    <rPh sb="3" eb="5">
      <t>シゲユキ</t>
    </rPh>
    <phoneticPr fontId="12"/>
  </si>
  <si>
    <t>川下　智史</t>
    <rPh sb="0" eb="2">
      <t>カワシタ</t>
    </rPh>
    <rPh sb="3" eb="5">
      <t>サトシ</t>
    </rPh>
    <phoneticPr fontId="1"/>
  </si>
  <si>
    <t>吉村　この実</t>
    <rPh sb="0" eb="2">
      <t>ヨシムラ</t>
    </rPh>
    <rPh sb="5" eb="6">
      <t>ミ</t>
    </rPh>
    <phoneticPr fontId="1"/>
  </si>
  <si>
    <t>柏井</t>
    <rPh sb="0" eb="2">
      <t>カシワイ</t>
    </rPh>
    <phoneticPr fontId="12"/>
  </si>
  <si>
    <t>金子　祐太郎</t>
    <rPh sb="0" eb="2">
      <t>カネコ</t>
    </rPh>
    <rPh sb="3" eb="6">
      <t>ユウタロウ</t>
    </rPh>
    <phoneticPr fontId="1"/>
  </si>
  <si>
    <t>成東</t>
    <rPh sb="0" eb="2">
      <t>ナルトウ</t>
    </rPh>
    <phoneticPr fontId="12"/>
  </si>
  <si>
    <t>澤田　恵一</t>
    <rPh sb="0" eb="2">
      <t>サワダ</t>
    </rPh>
    <rPh sb="3" eb="5">
      <t>ケイイチ</t>
    </rPh>
    <phoneticPr fontId="1"/>
  </si>
  <si>
    <t>船橋啓明</t>
    <rPh sb="0" eb="2">
      <t>フナバシ</t>
    </rPh>
    <rPh sb="2" eb="4">
      <t>ケイメイ</t>
    </rPh>
    <phoneticPr fontId="12"/>
  </si>
  <si>
    <t>旭　純弘</t>
    <rPh sb="0" eb="1">
      <t>アサヒ</t>
    </rPh>
    <rPh sb="2" eb="4">
      <t>スミヒロ</t>
    </rPh>
    <phoneticPr fontId="1"/>
  </si>
  <si>
    <t>昭和学院</t>
    <rPh sb="0" eb="2">
      <t>ショウワ</t>
    </rPh>
    <rPh sb="2" eb="4">
      <t>ガクイン</t>
    </rPh>
    <phoneticPr fontId="12"/>
  </si>
  <si>
    <t>赤鳥　健太郎</t>
    <rPh sb="0" eb="1">
      <t>アカ</t>
    </rPh>
    <rPh sb="1" eb="2">
      <t>トリ</t>
    </rPh>
    <rPh sb="3" eb="6">
      <t>ケンタロウ</t>
    </rPh>
    <phoneticPr fontId="1"/>
  </si>
  <si>
    <t>白井</t>
    <rPh sb="0" eb="2">
      <t>シロイ</t>
    </rPh>
    <phoneticPr fontId="12"/>
  </si>
  <si>
    <t>大竹　克弥</t>
    <rPh sb="0" eb="2">
      <t>オオタケ</t>
    </rPh>
    <rPh sb="3" eb="5">
      <t>カツヤ</t>
    </rPh>
    <phoneticPr fontId="1"/>
  </si>
  <si>
    <t>市立銚子</t>
    <rPh sb="0" eb="2">
      <t>イチリツ</t>
    </rPh>
    <rPh sb="2" eb="4">
      <t>チョウシ</t>
    </rPh>
    <phoneticPr fontId="12"/>
  </si>
  <si>
    <t>松田　喜樹</t>
    <rPh sb="0" eb="2">
      <t>マツダ</t>
    </rPh>
    <rPh sb="3" eb="5">
      <t>ヨシキ</t>
    </rPh>
    <phoneticPr fontId="1"/>
  </si>
  <si>
    <t>我孫子</t>
    <rPh sb="0" eb="3">
      <t>アビコ</t>
    </rPh>
    <phoneticPr fontId="12"/>
  </si>
  <si>
    <t>牧野　正寿</t>
    <rPh sb="0" eb="2">
      <t>マキノ</t>
    </rPh>
    <rPh sb="3" eb="5">
      <t>マサトシ</t>
    </rPh>
    <phoneticPr fontId="1"/>
  </si>
  <si>
    <t>東金商業</t>
    <rPh sb="0" eb="2">
      <t>トウガネ</t>
    </rPh>
    <rPh sb="2" eb="4">
      <t>ショウギョウ</t>
    </rPh>
    <phoneticPr fontId="12"/>
  </si>
  <si>
    <t>藤代　浩充</t>
    <rPh sb="0" eb="2">
      <t>フジシロ</t>
    </rPh>
    <rPh sb="3" eb="5">
      <t>ヒロミツ</t>
    </rPh>
    <phoneticPr fontId="1"/>
  </si>
  <si>
    <t>千葉北</t>
    <rPh sb="0" eb="2">
      <t>チバ</t>
    </rPh>
    <rPh sb="2" eb="3">
      <t>キタ</t>
    </rPh>
    <phoneticPr fontId="12"/>
  </si>
  <si>
    <t>橋場　大助</t>
    <rPh sb="0" eb="2">
      <t>ハシバ</t>
    </rPh>
    <rPh sb="3" eb="5">
      <t>ダイスケ</t>
    </rPh>
    <phoneticPr fontId="1"/>
  </si>
  <si>
    <t>幕張総合</t>
    <rPh sb="0" eb="2">
      <t>マクハリ</t>
    </rPh>
    <rPh sb="2" eb="4">
      <t>ソウゴウ</t>
    </rPh>
    <phoneticPr fontId="12"/>
  </si>
  <si>
    <t>【注】</t>
    <rPh sb="1" eb="2">
      <t>チュウ</t>
    </rPh>
    <phoneticPr fontId="12"/>
  </si>
  <si>
    <t>姓と名の間にスペース(空白)を入れてください</t>
    <rPh sb="0" eb="1">
      <t>セイ</t>
    </rPh>
    <rPh sb="2" eb="3">
      <t>メイ</t>
    </rPh>
    <rPh sb="4" eb="5">
      <t>アイダ</t>
    </rPh>
    <rPh sb="11" eb="13">
      <t>クウハク</t>
    </rPh>
    <rPh sb="15" eb="16">
      <t>イ</t>
    </rPh>
    <phoneticPr fontId="12"/>
  </si>
  <si>
    <t>成田高校付属</t>
    <rPh sb="0" eb="2">
      <t>ナリタ</t>
    </rPh>
    <rPh sb="2" eb="4">
      <t>コウコウ</t>
    </rPh>
    <rPh sb="4" eb="6">
      <t>フゾク</t>
    </rPh>
    <phoneticPr fontId="12"/>
  </si>
  <si>
    <t>令和</t>
    <rPh sb="0" eb="2">
      <t>レイワ</t>
    </rPh>
    <phoneticPr fontId="1"/>
  </si>
  <si>
    <t>元</t>
    <rPh sb="0" eb="1">
      <t>モト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</si>
</sst>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;[Red]\-&quot;¥&quot;#,##0"/>
    <numFmt numFmtId="177" formatCode="[$-411]ggge&quot;年&quot;m&quot;月&quot;d&quot;日&quot;;@"/>
    <numFmt numFmtId="178" formatCode="&quot;令&quot;&quot;和&quot;ggge&quot;年&quot;m&quot;月&quot;d&quot;日&quot;;@"/>
    <numFmt numFmtId="179" formatCode="m&quot;月&quot;d&quot;日&quot;;@"/>
  </numFmts>
  <fonts count="19" x14ac:knownFonts="1">
    <font>
      <sz val="9.550000000000000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3" borderId="32" xfId="0" applyFont="1" applyFill="1" applyBorder="1" applyAlignment="1">
      <alignment vertical="center"/>
    </xf>
    <xf numFmtId="0" fontId="16" fillId="3" borderId="33" xfId="0" applyFont="1" applyFill="1" applyBorder="1" applyAlignment="1">
      <alignment vertical="center"/>
    </xf>
    <xf numFmtId="0" fontId="16" fillId="3" borderId="35" xfId="0" applyFont="1" applyFill="1" applyBorder="1" applyAlignment="1">
      <alignment vertical="center"/>
    </xf>
    <xf numFmtId="0" fontId="16" fillId="3" borderId="36" xfId="0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0" fontId="17" fillId="3" borderId="34" xfId="0" applyFont="1" applyFill="1" applyBorder="1" applyAlignment="1">
      <alignment vertical="center" wrapText="1"/>
    </xf>
    <xf numFmtId="0" fontId="16" fillId="3" borderId="36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6" fillId="3" borderId="33" xfId="0" applyFont="1" applyFill="1" applyBorder="1" applyAlignment="1">
      <alignment vertical="center" shrinkToFit="1"/>
    </xf>
    <xf numFmtId="0" fontId="3" fillId="0" borderId="0" xfId="0" applyFont="1" applyAlignment="1" applyProtection="1">
      <alignment vertical="center"/>
      <protection locked="0"/>
    </xf>
    <xf numFmtId="0" fontId="6" fillId="0" borderId="24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/>
    <xf numFmtId="0" fontId="15" fillId="2" borderId="0" xfId="0" applyFont="1" applyFill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vertical="center"/>
      <protection locked="0"/>
    </xf>
    <xf numFmtId="0" fontId="3" fillId="4" borderId="48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/>
    <xf numFmtId="14" fontId="6" fillId="0" borderId="0" xfId="0" applyNumberFormat="1" applyFont="1"/>
    <xf numFmtId="14" fontId="5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4" fontId="3" fillId="4" borderId="38" xfId="0" applyNumberFormat="1" applyFont="1" applyFill="1" applyBorder="1" applyAlignment="1" applyProtection="1">
      <alignment vertical="center"/>
      <protection locked="0"/>
    </xf>
    <xf numFmtId="0" fontId="15" fillId="2" borderId="43" xfId="0" applyFont="1" applyFill="1" applyBorder="1" applyAlignment="1">
      <alignment horizontal="center" vertical="center" textRotation="255" shrinkToFit="1"/>
    </xf>
    <xf numFmtId="0" fontId="3" fillId="4" borderId="44" xfId="0" applyFont="1" applyFill="1" applyBorder="1" applyAlignment="1" applyProtection="1">
      <alignment horizontal="left" vertical="center"/>
      <protection locked="0"/>
    </xf>
    <xf numFmtId="0" fontId="3" fillId="4" borderId="45" xfId="0" applyFont="1" applyFill="1" applyBorder="1" applyAlignment="1" applyProtection="1">
      <alignment horizontal="left" vertical="center"/>
      <protection locked="0"/>
    </xf>
    <xf numFmtId="177" fontId="3" fillId="4" borderId="46" xfId="0" applyNumberFormat="1" applyFont="1" applyFill="1" applyBorder="1" applyAlignment="1" applyProtection="1">
      <alignment horizontal="center" vertical="center"/>
      <protection locked="0"/>
    </xf>
    <xf numFmtId="177" fontId="3" fillId="4" borderId="47" xfId="0" applyNumberFormat="1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left" vertical="center"/>
      <protection locked="0"/>
    </xf>
    <xf numFmtId="0" fontId="3" fillId="4" borderId="4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 vertical="center" wrapText="1"/>
    </xf>
    <xf numFmtId="0" fontId="3" fillId="4" borderId="42" xfId="0" applyFont="1" applyFill="1" applyBorder="1" applyAlignment="1" applyProtection="1">
      <alignment horizontal="left" vertical="center"/>
      <protection locked="0"/>
    </xf>
    <xf numFmtId="179" fontId="3" fillId="0" borderId="49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6" fontId="11" fillId="0" borderId="0" xfId="1" applyFont="1" applyAlignment="1">
      <alignment horizontal="right"/>
    </xf>
    <xf numFmtId="0" fontId="8" fillId="0" borderId="5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distributed" vertical="center" indent="1"/>
    </xf>
    <xf numFmtId="0" fontId="5" fillId="0" borderId="0" xfId="0" applyFont="1" applyAlignment="1">
      <alignment horizontal="left" vertical="center" shrinkToFit="1"/>
    </xf>
    <xf numFmtId="0" fontId="8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distributed" vertical="top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2">
    <dxf>
      <numFmt numFmtId="180" formatCode="ggg&quot;元&quot;&quot;年&quot;m&quot;月&quot;d&quot;日&quot;;@"/>
    </dxf>
    <dxf>
      <numFmt numFmtId="180" formatCode="ggg&quot;元&quot;&quot;年&quot;m&quot;月&quot;d&quot;日&quot;;@"/>
    </dxf>
  </dxfs>
  <tableStyles count="0" defaultTableStyle="TableStyleMedium2" defaultPivotStyle="PivotStyleLight16"/>
  <colors>
    <mruColors>
      <color rgb="FFCCFFFF"/>
      <color rgb="FFFFCCFF"/>
      <color rgb="FFFFCC66"/>
      <color rgb="FFFF9933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</xdr:row>
          <xdr:rowOff>180975</xdr:rowOff>
        </xdr:from>
        <xdr:to>
          <xdr:col>17</xdr:col>
          <xdr:colOff>228600</xdr:colOff>
          <xdr:row>4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2860" rIns="45720" bIns="22860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　刷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161925</xdr:colOff>
      <xdr:row>6</xdr:row>
      <xdr:rowOff>0</xdr:rowOff>
    </xdr:from>
    <xdr:to>
      <xdr:col>17</xdr:col>
      <xdr:colOff>881063</xdr:colOff>
      <xdr:row>14</xdr:row>
      <xdr:rowOff>66676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995863" y="1400175"/>
          <a:ext cx="2433638" cy="2047876"/>
        </a:xfrm>
        <a:prstGeom prst="roundRect">
          <a:avLst>
            <a:gd name="adj" fmla="val 9728"/>
          </a:avLst>
        </a:prstGeom>
        <a:solidFill>
          <a:srgbClr val="FFFF00"/>
        </a:solidFill>
        <a:ln w="44450" cap="rnd" cmpd="sng" algn="ctr">
          <a:solidFill>
            <a:srgbClr val="FF00FF"/>
          </a:solidFill>
          <a:prstDash val="sysDot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＊入力終了後、印刷ボタンを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クリックすれば出力シートが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印刷されます。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＊シートは保護されていますが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パスワードはありません。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校閲→シートの保護解除→ＯＫ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で解除できます。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＊プログラムに関しましては、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県大会出場チームのみ、チーム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でご購入いただいています。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33"/>
  </sheetPr>
  <dimension ref="B2:R30"/>
  <sheetViews>
    <sheetView tabSelected="1" topLeftCell="A19" workbookViewId="0">
      <selection activeCell="C28" sqref="C28"/>
    </sheetView>
  </sheetViews>
  <sheetFormatPr defaultColWidth="9.28515625" defaultRowHeight="13.5" x14ac:dyDescent="0.15"/>
  <cols>
    <col min="1" max="1" width="9.28515625" style="4"/>
    <col min="2" max="2" width="12.7109375" style="3" bestFit="1" customWidth="1"/>
    <col min="3" max="3" width="7.85546875" style="4" bestFit="1" customWidth="1"/>
    <col min="4" max="4" width="20.42578125" style="4" bestFit="1" customWidth="1"/>
    <col min="5" max="6" width="5.7109375" style="4" bestFit="1" customWidth="1"/>
    <col min="7" max="7" width="16.42578125" style="4" bestFit="1" customWidth="1"/>
    <col min="8" max="8" width="9.28515625" style="4"/>
    <col min="9" max="9" width="10.5703125" style="4" hidden="1" customWidth="1"/>
    <col min="10" max="15" width="9.28515625" style="4" hidden="1" customWidth="1"/>
    <col min="16" max="16" width="11" style="4" bestFit="1" customWidth="1"/>
    <col min="17" max="17" width="9.28515625" style="4"/>
    <col min="18" max="18" width="14.5703125" style="4" customWidth="1"/>
    <col min="19" max="16384" width="9.28515625" style="4"/>
  </cols>
  <sheetData>
    <row r="2" spans="2:15" ht="19.5" customHeight="1" x14ac:dyDescent="0.15">
      <c r="B2" s="7" t="s">
        <v>35</v>
      </c>
      <c r="C2" s="73" t="s">
        <v>37</v>
      </c>
      <c r="D2" s="74"/>
      <c r="E2" s="5"/>
      <c r="F2" s="5"/>
      <c r="G2" s="5"/>
      <c r="I2" s="4" t="s">
        <v>36</v>
      </c>
      <c r="J2" s="4" t="s">
        <v>11</v>
      </c>
    </row>
    <row r="3" spans="2:15" ht="19.5" customHeight="1" x14ac:dyDescent="0.15">
      <c r="B3" s="8" t="s">
        <v>32</v>
      </c>
      <c r="C3" s="57" t="s">
        <v>73</v>
      </c>
      <c r="D3" s="6" t="s">
        <v>33</v>
      </c>
      <c r="E3" s="5"/>
      <c r="F3" s="5"/>
      <c r="G3" s="5"/>
      <c r="I3" s="4" t="s">
        <v>37</v>
      </c>
      <c r="J3" s="4" t="s">
        <v>5</v>
      </c>
      <c r="K3" s="4" t="s">
        <v>6</v>
      </c>
    </row>
    <row r="4" spans="2:15" ht="19.5" customHeight="1" x14ac:dyDescent="0.15">
      <c r="B4" s="8" t="s">
        <v>20</v>
      </c>
      <c r="C4" s="73" t="s">
        <v>42</v>
      </c>
      <c r="D4" s="76"/>
      <c r="E4" s="76"/>
      <c r="F4" s="76"/>
      <c r="G4" s="74"/>
      <c r="I4" s="4" t="s">
        <v>38</v>
      </c>
      <c r="J4" s="4" t="s">
        <v>12</v>
      </c>
    </row>
    <row r="5" spans="2:15" ht="19.5" customHeight="1" x14ac:dyDescent="0.15">
      <c r="B5" s="8" t="s">
        <v>30</v>
      </c>
      <c r="C5" s="69" t="s">
        <v>43</v>
      </c>
      <c r="D5" s="70"/>
      <c r="E5" s="75" t="s">
        <v>41</v>
      </c>
      <c r="F5" s="75"/>
      <c r="G5" s="75"/>
      <c r="I5" s="4">
        <f t="shared" ref="I5:I8" si="0">IF(C5="","",FIND("　",C5,1)-1)</f>
        <v>2</v>
      </c>
      <c r="J5" s="4">
        <f t="shared" ref="J5:J8" si="1">IF(C5="","",LEN(C5)-I5-1)</f>
        <v>2</v>
      </c>
      <c r="K5" s="4" t="str">
        <f t="shared" ref="K5:K8" si="2">IF(C5="","",(LEFT(C5,I5)))</f>
        <v>長尾</v>
      </c>
      <c r="L5" s="4" t="str">
        <f t="shared" ref="L5:L8" si="3">IF(C5="","",(RIGHT(C5,J5)))</f>
        <v>正利</v>
      </c>
      <c r="M5" s="4" t="str">
        <f t="shared" ref="M5:M8" si="4">IF(C5="","",CHOOSE(I5,K5&amp;"　　",LEFT(K5,1)&amp;"　"&amp;RIGHT(K5,1),K5))</f>
        <v>長　尾</v>
      </c>
      <c r="N5" s="4" t="str">
        <f t="shared" ref="N5:N8" si="5">IF(C5="","",CHOOSE(J5,"　　"&amp;L5,LEFT(L5,1)&amp;"　"&amp;RIGHT(L5,1),L5))</f>
        <v>正　利</v>
      </c>
      <c r="O5" s="4" t="str">
        <f t="shared" ref="O5:O8" si="6">IFERROR(M5&amp;"　"&amp;N5,C5)</f>
        <v>長　尾　正　利</v>
      </c>
    </row>
    <row r="6" spans="2:15" ht="19.5" customHeight="1" x14ac:dyDescent="0.15">
      <c r="B6" s="8" t="s">
        <v>21</v>
      </c>
      <c r="C6" s="69" t="s">
        <v>44</v>
      </c>
      <c r="D6" s="70"/>
      <c r="E6" s="75"/>
      <c r="F6" s="75"/>
      <c r="G6" s="75"/>
      <c r="I6" s="4">
        <f t="shared" si="0"/>
        <v>2</v>
      </c>
      <c r="J6" s="4">
        <f t="shared" si="1"/>
        <v>1</v>
      </c>
      <c r="K6" s="4" t="str">
        <f t="shared" si="2"/>
        <v>今関</v>
      </c>
      <c r="L6" s="4" t="str">
        <f t="shared" si="3"/>
        <v>等</v>
      </c>
      <c r="M6" s="4" t="str">
        <f t="shared" si="4"/>
        <v>今　関</v>
      </c>
      <c r="N6" s="4" t="str">
        <f t="shared" si="5"/>
        <v>　　等</v>
      </c>
      <c r="O6" s="4" t="str">
        <f t="shared" si="6"/>
        <v>今　関　　　等</v>
      </c>
    </row>
    <row r="7" spans="2:15" ht="19.5" customHeight="1" x14ac:dyDescent="0.15">
      <c r="B7" s="8" t="s">
        <v>22</v>
      </c>
      <c r="C7" s="69" t="s">
        <v>45</v>
      </c>
      <c r="D7" s="70"/>
      <c r="E7" s="75"/>
      <c r="F7" s="75"/>
      <c r="G7" s="75"/>
      <c r="I7" s="4">
        <f t="shared" si="0"/>
        <v>2</v>
      </c>
      <c r="J7" s="4">
        <f t="shared" si="1"/>
        <v>2</v>
      </c>
      <c r="K7" s="4" t="str">
        <f t="shared" si="2"/>
        <v>中山</v>
      </c>
      <c r="L7" s="4" t="str">
        <f t="shared" si="3"/>
        <v>和之</v>
      </c>
      <c r="M7" s="4" t="str">
        <f t="shared" si="4"/>
        <v>中　山</v>
      </c>
      <c r="N7" s="4" t="str">
        <f t="shared" si="5"/>
        <v>和　之</v>
      </c>
      <c r="O7" s="4" t="str">
        <f t="shared" si="6"/>
        <v>中　山　和　之</v>
      </c>
    </row>
    <row r="8" spans="2:15" ht="19.5" customHeight="1" x14ac:dyDescent="0.15">
      <c r="B8" s="8" t="s">
        <v>23</v>
      </c>
      <c r="C8" s="69" t="s">
        <v>46</v>
      </c>
      <c r="D8" s="70"/>
      <c r="E8" s="75"/>
      <c r="F8" s="75"/>
      <c r="G8" s="75"/>
      <c r="I8" s="4">
        <f t="shared" si="0"/>
        <v>2</v>
      </c>
      <c r="J8" s="4">
        <f t="shared" si="1"/>
        <v>2</v>
      </c>
      <c r="K8" s="4" t="str">
        <f t="shared" si="2"/>
        <v>藤倉</v>
      </c>
      <c r="L8" s="4" t="str">
        <f t="shared" si="3"/>
        <v>直樹</v>
      </c>
      <c r="M8" s="4" t="str">
        <f t="shared" si="4"/>
        <v>藤　倉</v>
      </c>
      <c r="N8" s="4" t="str">
        <f t="shared" si="5"/>
        <v>直　樹</v>
      </c>
      <c r="O8" s="4" t="str">
        <f t="shared" si="6"/>
        <v>藤　倉　直　樹</v>
      </c>
    </row>
    <row r="9" spans="2:15" ht="19.5" customHeight="1" x14ac:dyDescent="0.15">
      <c r="B9" s="45" t="s">
        <v>40</v>
      </c>
      <c r="C9" s="69" t="s">
        <v>47</v>
      </c>
      <c r="D9" s="70"/>
      <c r="E9" s="75"/>
      <c r="F9" s="75"/>
      <c r="G9" s="75"/>
      <c r="I9" s="4">
        <f>IF(C9="","",FIND("　",C9,1)-1)</f>
        <v>2</v>
      </c>
      <c r="J9" s="4">
        <f>IF(C9="","",LEN(C9)-I9-1)</f>
        <v>2</v>
      </c>
      <c r="K9" s="4" t="str">
        <f>IF(C9="","",(LEFT(C9,I9)))</f>
        <v>横田</v>
      </c>
      <c r="L9" s="4" t="str">
        <f>IF(C9="","",(RIGHT(C9,J9)))</f>
        <v>重幸</v>
      </c>
      <c r="M9" s="4" t="str">
        <f>IF(C9="","",CHOOSE(I9,K9&amp;"　　",LEFT(K9,1)&amp;"　"&amp;RIGHT(K9,1),K9))</f>
        <v>横　田</v>
      </c>
      <c r="N9" s="4" t="str">
        <f>IF(C9="","",CHOOSE(J9,"　　"&amp;L9,LEFT(L9,1)&amp;"　"&amp;RIGHT(L9,1),L9))</f>
        <v>重　幸</v>
      </c>
      <c r="O9" s="4" t="str">
        <f t="shared" ref="O9" si="7">IFERROR(M9&amp;"　"&amp;N9,C9)</f>
        <v>横　田　重　幸</v>
      </c>
    </row>
    <row r="10" spans="2:15" s="3" customFormat="1" ht="19.5" customHeight="1" x14ac:dyDescent="0.15">
      <c r="B10" s="9" t="s">
        <v>24</v>
      </c>
      <c r="C10" s="10" t="s">
        <v>25</v>
      </c>
      <c r="D10" s="13" t="s">
        <v>34</v>
      </c>
      <c r="E10" s="10" t="s">
        <v>26</v>
      </c>
      <c r="F10" s="10" t="s">
        <v>27</v>
      </c>
      <c r="G10" s="11" t="s">
        <v>28</v>
      </c>
      <c r="I10" s="4"/>
      <c r="J10" s="4"/>
      <c r="K10" s="4"/>
      <c r="L10" s="4"/>
      <c r="M10" s="4"/>
      <c r="N10" s="4"/>
      <c r="O10" s="4"/>
    </row>
    <row r="11" spans="2:15" ht="19.5" customHeight="1" x14ac:dyDescent="0.15">
      <c r="B11" s="54" t="s">
        <v>69</v>
      </c>
      <c r="C11" s="58">
        <v>1</v>
      </c>
      <c r="D11" s="59" t="s">
        <v>48</v>
      </c>
      <c r="E11" s="58">
        <v>3</v>
      </c>
      <c r="F11" s="58">
        <v>170</v>
      </c>
      <c r="G11" s="59" t="s">
        <v>71</v>
      </c>
      <c r="I11" s="4">
        <f>IF(D11="","",FIND("　",D11,1)-1)</f>
        <v>2</v>
      </c>
      <c r="J11" s="4">
        <f>IF(D11="","",LEN(D11)-I11-1)</f>
        <v>2</v>
      </c>
      <c r="K11" s="4" t="str">
        <f>IF(D11="","",(LEFT(D11,I11)))</f>
        <v>川下</v>
      </c>
      <c r="L11" s="4" t="str">
        <f>IF(D11="","",(RIGHT(D11,J11)))</f>
        <v>智史</v>
      </c>
      <c r="M11" s="4" t="str">
        <f>IF(D11="","",CHOOSE(I11,K11&amp;"　　",LEFT(K11,1)&amp;"　"&amp;RIGHT(K11,1),K11))</f>
        <v>川　下</v>
      </c>
      <c r="N11" s="4" t="str">
        <f>IF(D11="","",CHOOSE(J11,"　　"&amp;L11,LEFT(L11,1)&amp;"　"&amp;RIGHT(L11,1),L11))</f>
        <v>智　史</v>
      </c>
      <c r="O11" s="4" t="str">
        <f>IFERROR(M11&amp;"　"&amp;N11,D11)</f>
        <v>川　下　智　史</v>
      </c>
    </row>
    <row r="12" spans="2:15" ht="19.5" customHeight="1" x14ac:dyDescent="0.15">
      <c r="B12" s="68" t="s">
        <v>70</v>
      </c>
      <c r="C12" s="58">
        <v>2</v>
      </c>
      <c r="D12" s="59" t="s">
        <v>49</v>
      </c>
      <c r="E12" s="58">
        <v>3</v>
      </c>
      <c r="F12" s="58">
        <v>171</v>
      </c>
      <c r="G12" s="59" t="s">
        <v>50</v>
      </c>
      <c r="I12" s="4">
        <f t="shared" ref="I12:I28" si="8">IF(D12="","",FIND("　",D12,1)-1)</f>
        <v>2</v>
      </c>
      <c r="J12" s="4">
        <f t="shared" ref="J12:J28" si="9">IF(D12="","",LEN(D12)-I12-1)</f>
        <v>3</v>
      </c>
      <c r="K12" s="4" t="str">
        <f t="shared" ref="K12:K28" si="10">IF(D12="","",(LEFT(D12,I12)))</f>
        <v>吉村</v>
      </c>
      <c r="L12" s="4" t="str">
        <f t="shared" ref="L12:L28" si="11">IF(D12="","",(RIGHT(D12,J12)))</f>
        <v>この実</v>
      </c>
      <c r="M12" s="4" t="str">
        <f t="shared" ref="M12:M28" si="12">IF(D12="","",CHOOSE(I12,K12&amp;"　　",LEFT(K12,1)&amp;"　"&amp;RIGHT(K12,1),K12))</f>
        <v>吉　村</v>
      </c>
      <c r="N12" s="4" t="str">
        <f t="shared" ref="N12:N28" si="13">IF(D12="","",CHOOSE(J12,"　　"&amp;L12,LEFT(L12,1)&amp;"　"&amp;RIGHT(L12,1),L12))</f>
        <v>この実</v>
      </c>
      <c r="O12" s="4" t="str">
        <f t="shared" ref="O12:O28" si="14">IFERROR(M12&amp;"　"&amp;N12,D12)</f>
        <v>吉　村　この実</v>
      </c>
    </row>
    <row r="13" spans="2:15" ht="19.5" customHeight="1" x14ac:dyDescent="0.15">
      <c r="B13" s="68"/>
      <c r="C13" s="58">
        <v>3</v>
      </c>
      <c r="D13" s="59" t="s">
        <v>51</v>
      </c>
      <c r="E13" s="58">
        <v>3</v>
      </c>
      <c r="F13" s="58">
        <v>172</v>
      </c>
      <c r="G13" s="59" t="s">
        <v>52</v>
      </c>
      <c r="I13" s="4">
        <f t="shared" si="8"/>
        <v>2</v>
      </c>
      <c r="J13" s="4">
        <f t="shared" si="9"/>
        <v>3</v>
      </c>
      <c r="K13" s="4" t="str">
        <f t="shared" si="10"/>
        <v>金子</v>
      </c>
      <c r="L13" s="4" t="str">
        <f t="shared" si="11"/>
        <v>祐太郎</v>
      </c>
      <c r="M13" s="4" t="str">
        <f t="shared" si="12"/>
        <v>金　子</v>
      </c>
      <c r="N13" s="4" t="str">
        <f t="shared" si="13"/>
        <v>祐太郎</v>
      </c>
      <c r="O13" s="4" t="str">
        <f t="shared" si="14"/>
        <v>金　子　祐太郎</v>
      </c>
    </row>
    <row r="14" spans="2:15" ht="19.5" customHeight="1" x14ac:dyDescent="0.15">
      <c r="B14" s="68"/>
      <c r="C14" s="58">
        <v>4</v>
      </c>
      <c r="D14" s="59" t="s">
        <v>53</v>
      </c>
      <c r="E14" s="58">
        <v>3</v>
      </c>
      <c r="F14" s="58">
        <v>173</v>
      </c>
      <c r="G14" s="59" t="s">
        <v>54</v>
      </c>
      <c r="I14" s="4">
        <f t="shared" si="8"/>
        <v>2</v>
      </c>
      <c r="J14" s="4">
        <f t="shared" si="9"/>
        <v>2</v>
      </c>
      <c r="K14" s="4" t="str">
        <f t="shared" si="10"/>
        <v>澤田</v>
      </c>
      <c r="L14" s="4" t="str">
        <f t="shared" si="11"/>
        <v>恵一</v>
      </c>
      <c r="M14" s="4" t="str">
        <f t="shared" si="12"/>
        <v>澤　田</v>
      </c>
      <c r="N14" s="4" t="str">
        <f t="shared" si="13"/>
        <v>恵　一</v>
      </c>
      <c r="O14" s="4" t="str">
        <f t="shared" si="14"/>
        <v>澤　田　恵　一</v>
      </c>
    </row>
    <row r="15" spans="2:15" ht="19.5" customHeight="1" x14ac:dyDescent="0.15">
      <c r="B15" s="68"/>
      <c r="C15" s="58">
        <v>5</v>
      </c>
      <c r="D15" s="59" t="s">
        <v>55</v>
      </c>
      <c r="E15" s="58">
        <v>3</v>
      </c>
      <c r="F15" s="58">
        <v>174</v>
      </c>
      <c r="G15" s="59" t="s">
        <v>56</v>
      </c>
      <c r="I15" s="4">
        <f t="shared" si="8"/>
        <v>1</v>
      </c>
      <c r="J15" s="4">
        <f t="shared" si="9"/>
        <v>2</v>
      </c>
      <c r="K15" s="4" t="str">
        <f t="shared" si="10"/>
        <v>旭</v>
      </c>
      <c r="L15" s="4" t="str">
        <f t="shared" si="11"/>
        <v>純弘</v>
      </c>
      <c r="M15" s="4" t="str">
        <f t="shared" si="12"/>
        <v>旭　　</v>
      </c>
      <c r="N15" s="4" t="str">
        <f t="shared" si="13"/>
        <v>純　弘</v>
      </c>
      <c r="O15" s="4" t="str">
        <f t="shared" si="14"/>
        <v>旭　　　純　弘</v>
      </c>
    </row>
    <row r="16" spans="2:15" ht="19.5" customHeight="1" x14ac:dyDescent="0.15">
      <c r="B16" s="68"/>
      <c r="C16" s="58">
        <v>6</v>
      </c>
      <c r="D16" s="59" t="s">
        <v>57</v>
      </c>
      <c r="E16" s="58">
        <v>3</v>
      </c>
      <c r="F16" s="58">
        <v>175</v>
      </c>
      <c r="G16" s="59" t="s">
        <v>58</v>
      </c>
      <c r="I16" s="4">
        <f t="shared" si="8"/>
        <v>2</v>
      </c>
      <c r="J16" s="4">
        <f t="shared" si="9"/>
        <v>3</v>
      </c>
      <c r="K16" s="4" t="str">
        <f t="shared" si="10"/>
        <v>赤鳥</v>
      </c>
      <c r="L16" s="4" t="str">
        <f t="shared" si="11"/>
        <v>健太郎</v>
      </c>
      <c r="M16" s="4" t="str">
        <f t="shared" si="12"/>
        <v>赤　鳥</v>
      </c>
      <c r="N16" s="4" t="str">
        <f t="shared" si="13"/>
        <v>健太郎</v>
      </c>
      <c r="O16" s="4" t="str">
        <f t="shared" si="14"/>
        <v>赤　鳥　健太郎</v>
      </c>
    </row>
    <row r="17" spans="2:18" ht="19.5" customHeight="1" x14ac:dyDescent="0.15">
      <c r="B17" s="68"/>
      <c r="C17" s="58">
        <v>7</v>
      </c>
      <c r="D17" s="59" t="s">
        <v>59</v>
      </c>
      <c r="E17" s="58">
        <v>3</v>
      </c>
      <c r="F17" s="58">
        <v>176</v>
      </c>
      <c r="G17" s="59" t="s">
        <v>60</v>
      </c>
      <c r="I17" s="4">
        <f t="shared" si="8"/>
        <v>2</v>
      </c>
      <c r="J17" s="4">
        <f t="shared" si="9"/>
        <v>2</v>
      </c>
      <c r="K17" s="4" t="str">
        <f t="shared" si="10"/>
        <v>大竹</v>
      </c>
      <c r="L17" s="4" t="str">
        <f t="shared" si="11"/>
        <v>克弥</v>
      </c>
      <c r="M17" s="4" t="str">
        <f t="shared" si="12"/>
        <v>大　竹</v>
      </c>
      <c r="N17" s="4" t="str">
        <f t="shared" si="13"/>
        <v>克　弥</v>
      </c>
      <c r="O17" s="4" t="str">
        <f t="shared" si="14"/>
        <v>大　竹　克　弥</v>
      </c>
    </row>
    <row r="18" spans="2:18" ht="19.5" customHeight="1" x14ac:dyDescent="0.15">
      <c r="B18" s="68"/>
      <c r="C18" s="58">
        <v>8</v>
      </c>
      <c r="D18" s="59" t="s">
        <v>61</v>
      </c>
      <c r="E18" s="58">
        <v>3</v>
      </c>
      <c r="F18" s="58">
        <v>177</v>
      </c>
      <c r="G18" s="59" t="s">
        <v>62</v>
      </c>
      <c r="I18" s="4">
        <f t="shared" si="8"/>
        <v>2</v>
      </c>
      <c r="J18" s="4">
        <f t="shared" si="9"/>
        <v>2</v>
      </c>
      <c r="K18" s="4" t="str">
        <f t="shared" si="10"/>
        <v>松田</v>
      </c>
      <c r="L18" s="4" t="str">
        <f t="shared" si="11"/>
        <v>喜樹</v>
      </c>
      <c r="M18" s="4" t="str">
        <f t="shared" si="12"/>
        <v>松　田</v>
      </c>
      <c r="N18" s="4" t="str">
        <f t="shared" si="13"/>
        <v>喜　樹</v>
      </c>
      <c r="O18" s="4" t="str">
        <f t="shared" si="14"/>
        <v>松　田　喜　樹</v>
      </c>
    </row>
    <row r="19" spans="2:18" ht="19.5" customHeight="1" x14ac:dyDescent="0.15">
      <c r="B19" s="68"/>
      <c r="C19" s="58">
        <v>9</v>
      </c>
      <c r="D19" s="59" t="s">
        <v>63</v>
      </c>
      <c r="E19" s="58">
        <v>3</v>
      </c>
      <c r="F19" s="58">
        <v>178</v>
      </c>
      <c r="G19" s="59" t="s">
        <v>64</v>
      </c>
      <c r="I19" s="4">
        <f t="shared" si="8"/>
        <v>2</v>
      </c>
      <c r="J19" s="4">
        <f t="shared" si="9"/>
        <v>2</v>
      </c>
      <c r="K19" s="4" t="str">
        <f t="shared" si="10"/>
        <v>牧野</v>
      </c>
      <c r="L19" s="4" t="str">
        <f t="shared" si="11"/>
        <v>正寿</v>
      </c>
      <c r="M19" s="4" t="str">
        <f t="shared" si="12"/>
        <v>牧　野</v>
      </c>
      <c r="N19" s="4" t="str">
        <f t="shared" si="13"/>
        <v>正　寿</v>
      </c>
      <c r="O19" s="4" t="str">
        <f t="shared" si="14"/>
        <v>牧　野　正　寿</v>
      </c>
    </row>
    <row r="20" spans="2:18" ht="19.5" customHeight="1" x14ac:dyDescent="0.15">
      <c r="B20" s="68"/>
      <c r="C20" s="58">
        <v>10</v>
      </c>
      <c r="D20" s="59" t="s">
        <v>65</v>
      </c>
      <c r="E20" s="58">
        <v>3</v>
      </c>
      <c r="F20" s="58">
        <v>179</v>
      </c>
      <c r="G20" s="59" t="s">
        <v>66</v>
      </c>
      <c r="I20" s="4">
        <f t="shared" si="8"/>
        <v>2</v>
      </c>
      <c r="J20" s="4">
        <f t="shared" si="9"/>
        <v>2</v>
      </c>
      <c r="K20" s="4" t="str">
        <f t="shared" si="10"/>
        <v>藤代</v>
      </c>
      <c r="L20" s="4" t="str">
        <f t="shared" si="11"/>
        <v>浩充</v>
      </c>
      <c r="M20" s="4" t="str">
        <f t="shared" si="12"/>
        <v>藤　代</v>
      </c>
      <c r="N20" s="4" t="str">
        <f t="shared" si="13"/>
        <v>浩　充</v>
      </c>
      <c r="O20" s="4" t="str">
        <f t="shared" si="14"/>
        <v>藤　代　浩　充</v>
      </c>
    </row>
    <row r="21" spans="2:18" ht="19.5" customHeight="1" x14ac:dyDescent="0.15">
      <c r="B21" s="68"/>
      <c r="C21" s="58">
        <v>11</v>
      </c>
      <c r="D21" s="59" t="s">
        <v>67</v>
      </c>
      <c r="E21" s="58">
        <v>3</v>
      </c>
      <c r="F21" s="58">
        <v>180</v>
      </c>
      <c r="G21" s="59" t="s">
        <v>68</v>
      </c>
      <c r="I21" s="4">
        <f t="shared" si="8"/>
        <v>2</v>
      </c>
      <c r="J21" s="4">
        <f t="shared" si="9"/>
        <v>2</v>
      </c>
      <c r="K21" s="4" t="str">
        <f t="shared" si="10"/>
        <v>橋場</v>
      </c>
      <c r="L21" s="4" t="str">
        <f t="shared" si="11"/>
        <v>大助</v>
      </c>
      <c r="M21" s="4" t="str">
        <f t="shared" si="12"/>
        <v>橋　場</v>
      </c>
      <c r="N21" s="4" t="str">
        <f t="shared" si="13"/>
        <v>大　助</v>
      </c>
      <c r="O21" s="4" t="str">
        <f t="shared" si="14"/>
        <v>橋　場　大　助</v>
      </c>
    </row>
    <row r="22" spans="2:18" ht="19.5" customHeight="1" x14ac:dyDescent="0.15">
      <c r="B22" s="68"/>
      <c r="C22" s="58"/>
      <c r="D22" s="59"/>
      <c r="E22" s="58"/>
      <c r="F22" s="58"/>
      <c r="G22" s="59"/>
      <c r="I22" s="4" t="str">
        <f t="shared" si="8"/>
        <v/>
      </c>
      <c r="J22" s="4" t="str">
        <f t="shared" si="9"/>
        <v/>
      </c>
      <c r="K22" s="4" t="str">
        <f t="shared" si="10"/>
        <v/>
      </c>
      <c r="L22" s="4" t="str">
        <f t="shared" si="11"/>
        <v/>
      </c>
      <c r="M22" s="4" t="str">
        <f t="shared" si="12"/>
        <v/>
      </c>
      <c r="N22" s="4" t="str">
        <f t="shared" si="13"/>
        <v/>
      </c>
      <c r="O22" s="4" t="str">
        <f t="shared" si="14"/>
        <v>　</v>
      </c>
    </row>
    <row r="23" spans="2:18" ht="19.5" customHeight="1" x14ac:dyDescent="0.15">
      <c r="B23" s="68"/>
      <c r="C23" s="58"/>
      <c r="D23" s="59"/>
      <c r="E23" s="58"/>
      <c r="F23" s="58"/>
      <c r="G23" s="59"/>
      <c r="I23" s="4" t="str">
        <f t="shared" si="8"/>
        <v/>
      </c>
      <c r="J23" s="4" t="str">
        <f t="shared" si="9"/>
        <v/>
      </c>
      <c r="K23" s="4" t="str">
        <f t="shared" si="10"/>
        <v/>
      </c>
      <c r="L23" s="4" t="str">
        <f t="shared" si="11"/>
        <v/>
      </c>
      <c r="M23" s="4" t="str">
        <f t="shared" si="12"/>
        <v/>
      </c>
      <c r="N23" s="4" t="str">
        <f t="shared" si="13"/>
        <v/>
      </c>
      <c r="O23" s="4" t="str">
        <f t="shared" si="14"/>
        <v>　</v>
      </c>
    </row>
    <row r="24" spans="2:18" ht="19.5" customHeight="1" x14ac:dyDescent="0.15">
      <c r="B24" s="68"/>
      <c r="C24" s="58"/>
      <c r="D24" s="59"/>
      <c r="E24" s="58"/>
      <c r="F24" s="58"/>
      <c r="G24" s="59"/>
      <c r="I24" s="4" t="str">
        <f t="shared" si="8"/>
        <v/>
      </c>
      <c r="J24" s="4" t="str">
        <f t="shared" si="9"/>
        <v/>
      </c>
      <c r="K24" s="4" t="str">
        <f t="shared" si="10"/>
        <v/>
      </c>
      <c r="L24" s="4" t="str">
        <f t="shared" si="11"/>
        <v/>
      </c>
      <c r="M24" s="4" t="str">
        <f t="shared" si="12"/>
        <v/>
      </c>
      <c r="N24" s="4" t="str">
        <f t="shared" si="13"/>
        <v/>
      </c>
      <c r="O24" s="4" t="str">
        <f t="shared" si="14"/>
        <v>　</v>
      </c>
    </row>
    <row r="25" spans="2:18" ht="19.5" customHeight="1" x14ac:dyDescent="0.15">
      <c r="B25" s="68"/>
      <c r="C25" s="58"/>
      <c r="D25" s="59"/>
      <c r="E25" s="58"/>
      <c r="F25" s="58"/>
      <c r="G25" s="59"/>
      <c r="I25" s="4" t="str">
        <f t="shared" si="8"/>
        <v/>
      </c>
      <c r="J25" s="4" t="str">
        <f t="shared" si="9"/>
        <v/>
      </c>
      <c r="K25" s="4" t="str">
        <f t="shared" si="10"/>
        <v/>
      </c>
      <c r="L25" s="4" t="str">
        <f t="shared" si="11"/>
        <v/>
      </c>
      <c r="M25" s="4" t="str">
        <f t="shared" si="12"/>
        <v/>
      </c>
      <c r="N25" s="4" t="str">
        <f t="shared" si="13"/>
        <v/>
      </c>
      <c r="O25" s="4" t="str">
        <f t="shared" si="14"/>
        <v>　</v>
      </c>
    </row>
    <row r="26" spans="2:18" ht="19.5" customHeight="1" x14ac:dyDescent="0.15">
      <c r="B26" s="68"/>
      <c r="C26" s="58"/>
      <c r="D26" s="67"/>
      <c r="E26" s="58"/>
      <c r="F26" s="58"/>
      <c r="G26" s="59"/>
      <c r="I26" s="4" t="str">
        <f t="shared" si="8"/>
        <v/>
      </c>
      <c r="J26" s="4" t="str">
        <f t="shared" si="9"/>
        <v/>
      </c>
      <c r="K26" s="4" t="str">
        <f t="shared" si="10"/>
        <v/>
      </c>
      <c r="L26" s="4" t="str">
        <f t="shared" si="11"/>
        <v/>
      </c>
      <c r="M26" s="4" t="str">
        <f t="shared" si="12"/>
        <v/>
      </c>
      <c r="N26" s="4" t="str">
        <f t="shared" si="13"/>
        <v/>
      </c>
      <c r="O26" s="4" t="str">
        <f t="shared" si="14"/>
        <v>　</v>
      </c>
      <c r="R26" s="56"/>
    </row>
    <row r="27" spans="2:18" ht="19.5" customHeight="1" x14ac:dyDescent="0.15">
      <c r="B27" s="68"/>
      <c r="C27" s="58"/>
      <c r="D27" s="59"/>
      <c r="E27" s="58"/>
      <c r="F27" s="58"/>
      <c r="G27" s="59"/>
      <c r="I27" s="4" t="str">
        <f t="shared" si="8"/>
        <v/>
      </c>
      <c r="J27" s="4" t="str">
        <f t="shared" si="9"/>
        <v/>
      </c>
      <c r="K27" s="4" t="str">
        <f t="shared" si="10"/>
        <v/>
      </c>
      <c r="L27" s="4" t="str">
        <f t="shared" si="11"/>
        <v/>
      </c>
      <c r="M27" s="4" t="str">
        <f t="shared" si="12"/>
        <v/>
      </c>
      <c r="N27" s="4" t="str">
        <f t="shared" si="13"/>
        <v/>
      </c>
      <c r="O27" s="4" t="str">
        <f t="shared" si="14"/>
        <v>　</v>
      </c>
    </row>
    <row r="28" spans="2:18" ht="19.5" customHeight="1" x14ac:dyDescent="0.15">
      <c r="B28" s="68"/>
      <c r="C28" s="58"/>
      <c r="D28" s="59"/>
      <c r="E28" s="58"/>
      <c r="F28" s="58"/>
      <c r="G28" s="59"/>
      <c r="I28" s="4" t="str">
        <f t="shared" si="8"/>
        <v/>
      </c>
      <c r="J28" s="4" t="str">
        <f t="shared" si="9"/>
        <v/>
      </c>
      <c r="K28" s="4" t="str">
        <f t="shared" si="10"/>
        <v/>
      </c>
      <c r="L28" s="4" t="str">
        <f t="shared" si="11"/>
        <v/>
      </c>
      <c r="M28" s="4" t="str">
        <f t="shared" si="12"/>
        <v/>
      </c>
      <c r="N28" s="4" t="str">
        <f t="shared" si="13"/>
        <v/>
      </c>
      <c r="O28" s="4" t="str">
        <f t="shared" si="14"/>
        <v>　</v>
      </c>
    </row>
    <row r="29" spans="2:18" ht="19.5" customHeight="1" x14ac:dyDescent="0.15">
      <c r="B29" s="7" t="s">
        <v>29</v>
      </c>
      <c r="C29" s="71">
        <f ca="1">TODAY()</f>
        <v>43836</v>
      </c>
      <c r="D29" s="72"/>
      <c r="E29" s="77"/>
      <c r="F29" s="77"/>
      <c r="G29" s="78"/>
      <c r="H29" s="66"/>
      <c r="P29" s="65"/>
    </row>
    <row r="30" spans="2:18" ht="32.450000000000003" customHeight="1" x14ac:dyDescent="0.15">
      <c r="B30" s="12" t="s">
        <v>31</v>
      </c>
      <c r="C30" s="60">
        <v>20</v>
      </c>
      <c r="D30" s="46"/>
      <c r="E30" s="5"/>
      <c r="F30" s="5"/>
      <c r="G30" s="5"/>
    </row>
  </sheetData>
  <sheetProtection selectLockedCells="1"/>
  <mergeCells count="11">
    <mergeCell ref="B12:B28"/>
    <mergeCell ref="C9:D9"/>
    <mergeCell ref="C29:D29"/>
    <mergeCell ref="C2:D2"/>
    <mergeCell ref="E5:G9"/>
    <mergeCell ref="C4:G4"/>
    <mergeCell ref="C5:D5"/>
    <mergeCell ref="C6:D6"/>
    <mergeCell ref="C7:D7"/>
    <mergeCell ref="C8:D8"/>
    <mergeCell ref="E29:G29"/>
  </mergeCells>
  <phoneticPr fontId="12"/>
  <conditionalFormatting sqref="C29">
    <cfRule type="cellIs" dxfId="1" priority="1" operator="between">
      <formula>43586</formula>
      <formula>43830</formula>
    </cfRule>
  </conditionalFormatting>
  <dataValidations count="1">
    <dataValidation type="list" allowBlank="1" showInputMessage="1" showErrorMessage="1" promptTitle="選択してください" prompt="　" sqref="C2:D2" xr:uid="{00000000-0002-0000-0000-000000000000}">
      <formula1>$I$2:$I$4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Macro1">
                <anchor moveWithCells="1" sizeWithCells="1">
                  <from>
                    <xdr:col>15</xdr:col>
                    <xdr:colOff>9525</xdr:colOff>
                    <xdr:row>1</xdr:row>
                    <xdr:rowOff>180975</xdr:rowOff>
                  </from>
                  <to>
                    <xdr:col>17</xdr:col>
                    <xdr:colOff>228600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5"/>
  <sheetViews>
    <sheetView view="pageBreakPreview" topLeftCell="A19" zoomScaleNormal="100" zoomScaleSheetLayoutView="100" workbookViewId="0">
      <selection activeCell="B30" sqref="B30"/>
    </sheetView>
  </sheetViews>
  <sheetFormatPr defaultColWidth="11.85546875" defaultRowHeight="13.35" customHeight="1" x14ac:dyDescent="0.15"/>
  <cols>
    <col min="1" max="1" width="11.140625" customWidth="1"/>
    <col min="2" max="3" width="7.140625" customWidth="1"/>
    <col min="4" max="4" width="21.28515625" customWidth="1"/>
    <col min="5" max="5" width="5.7109375" customWidth="1"/>
    <col min="6" max="6" width="1.85546875" customWidth="1"/>
    <col min="7" max="8" width="7.140625" customWidth="1"/>
    <col min="9" max="9" width="13.5703125" style="53" customWidth="1"/>
    <col min="10" max="10" width="11.140625" customWidth="1"/>
  </cols>
  <sheetData>
    <row r="1" spans="1:10" s="1" customFormat="1" ht="24.75" customHeight="1" x14ac:dyDescent="0.15">
      <c r="A1" s="14" t="s">
        <v>72</v>
      </c>
      <c r="B1" s="15" t="str">
        <f>入力シート!C3</f>
        <v>元</v>
      </c>
      <c r="C1" s="16" t="s">
        <v>9</v>
      </c>
      <c r="D1" s="92" t="str">
        <f>IF(入力シート!C2="関東予選",入力シート!J2,IF(入力シート!C2="総体",入力シート!J3,入力シート!J4))</f>
        <v>千葉県高校総合体育大会バレーボール競技</v>
      </c>
      <c r="E1" s="92"/>
      <c r="F1" s="92"/>
      <c r="G1" s="92"/>
      <c r="H1" s="92"/>
      <c r="I1" s="92"/>
      <c r="J1" s="92"/>
    </row>
    <row r="2" spans="1:10" s="1" customFormat="1" ht="24.75" customHeight="1" x14ac:dyDescent="0.15">
      <c r="A2" s="14"/>
      <c r="B2" s="15"/>
      <c r="C2" s="16"/>
      <c r="D2" s="93" t="str">
        <f>IF(入力シート!C2="総体",入力シート!K3,"")</f>
        <v>兼全国高校総体バレーボール競技県予選</v>
      </c>
      <c r="E2" s="93"/>
      <c r="F2" s="93"/>
      <c r="G2" s="93"/>
      <c r="H2" s="93"/>
      <c r="I2" s="93"/>
      <c r="J2" s="93"/>
    </row>
    <row r="3" spans="1:10" s="1" customFormat="1" ht="30" customHeight="1" x14ac:dyDescent="0.2">
      <c r="A3" s="97" t="s">
        <v>10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1" customFormat="1" ht="26.25" customHeight="1" thickBot="1" x14ac:dyDescent="0.2">
      <c r="A4" s="17"/>
      <c r="B4" s="17"/>
      <c r="C4" s="17"/>
      <c r="D4" s="17"/>
      <c r="E4" s="17"/>
      <c r="F4" s="17"/>
      <c r="G4" s="17"/>
      <c r="H4" s="17"/>
      <c r="I4" s="51"/>
    </row>
    <row r="5" spans="1:10" s="2" customFormat="1" ht="26.25" customHeight="1" x14ac:dyDescent="0.15">
      <c r="A5" s="18"/>
      <c r="B5" s="98" t="s">
        <v>13</v>
      </c>
      <c r="C5" s="99"/>
      <c r="D5" s="100" t="str">
        <f>入力シート!C4</f>
        <v>千葉県高体連バレーボール専門部</v>
      </c>
      <c r="E5" s="101"/>
      <c r="F5" s="101"/>
      <c r="G5" s="101"/>
      <c r="H5" s="101"/>
      <c r="I5" s="102"/>
    </row>
    <row r="6" spans="1:10" s="2" customFormat="1" ht="26.25" customHeight="1" x14ac:dyDescent="0.15">
      <c r="A6" s="18"/>
      <c r="B6" s="19" t="s">
        <v>14</v>
      </c>
      <c r="C6" s="96" t="str">
        <f>入力シート!O6</f>
        <v>今　関　　　等</v>
      </c>
      <c r="D6" s="96"/>
      <c r="E6" s="20" t="s">
        <v>15</v>
      </c>
      <c r="F6" s="80" t="str">
        <f>入力シート!O7</f>
        <v>中　山　和　之</v>
      </c>
      <c r="G6" s="80"/>
      <c r="H6" s="80"/>
      <c r="I6" s="103"/>
    </row>
    <row r="7" spans="1:10" s="2" customFormat="1" ht="26.25" customHeight="1" thickBot="1" x14ac:dyDescent="0.2">
      <c r="A7" s="18"/>
      <c r="B7" s="21" t="s">
        <v>16</v>
      </c>
      <c r="C7" s="96" t="str">
        <f>入力シート!O8</f>
        <v>藤　倉　直　樹</v>
      </c>
      <c r="D7" s="96"/>
      <c r="E7" s="20" t="s">
        <v>17</v>
      </c>
      <c r="F7" s="80" t="str">
        <f>入力シート!O9</f>
        <v>横　田　重　幸</v>
      </c>
      <c r="G7" s="80"/>
      <c r="H7" s="80"/>
      <c r="I7" s="103"/>
    </row>
    <row r="8" spans="1:10" s="2" customFormat="1" ht="26.25" customHeight="1" thickBot="1" x14ac:dyDescent="0.2">
      <c r="A8" s="18"/>
      <c r="B8" s="22" t="s">
        <v>0</v>
      </c>
      <c r="C8" s="23" t="s">
        <v>1</v>
      </c>
      <c r="D8" s="104" t="s">
        <v>18</v>
      </c>
      <c r="E8" s="105"/>
      <c r="F8" s="106"/>
      <c r="G8" s="24" t="s">
        <v>2</v>
      </c>
      <c r="H8" s="24" t="s">
        <v>3</v>
      </c>
      <c r="I8" s="52" t="s">
        <v>19</v>
      </c>
    </row>
    <row r="9" spans="1:10" s="2" customFormat="1" ht="26.25" customHeight="1" x14ac:dyDescent="0.15">
      <c r="A9" s="18"/>
      <c r="B9" s="25">
        <v>1</v>
      </c>
      <c r="C9" s="26">
        <f>IF(入力シート!C11="","",入力シート!C11)</f>
        <v>1</v>
      </c>
      <c r="D9" s="107" t="str">
        <f>入力シート!O11</f>
        <v>川　下　智　史</v>
      </c>
      <c r="E9" s="108"/>
      <c r="F9" s="109"/>
      <c r="G9" s="27">
        <f>IF(入力シート!E11="","",入力シート!E11)</f>
        <v>3</v>
      </c>
      <c r="H9" s="55">
        <f>IF(入力シート!F11="","",入力シート!F11)</f>
        <v>170</v>
      </c>
      <c r="I9" s="47" t="str">
        <f>IF(入力シート!G11="","",入力シート!G11)</f>
        <v>成田高校付属</v>
      </c>
    </row>
    <row r="10" spans="1:10" s="2" customFormat="1" ht="26.25" customHeight="1" x14ac:dyDescent="0.15">
      <c r="A10" s="18"/>
      <c r="B10" s="28">
        <v>2</v>
      </c>
      <c r="C10" s="29">
        <f>IF(入力シート!C12="","",入力シート!C12)</f>
        <v>2</v>
      </c>
      <c r="D10" s="96" t="str">
        <f>入力シート!O12</f>
        <v>吉　村　この実</v>
      </c>
      <c r="E10" s="96"/>
      <c r="F10" s="96"/>
      <c r="G10" s="30">
        <f>IF(入力シート!E12="","",入力シート!E12)</f>
        <v>3</v>
      </c>
      <c r="H10" s="31">
        <f>IF(入力シート!F12="","",入力シート!F12)</f>
        <v>171</v>
      </c>
      <c r="I10" s="48" t="str">
        <f>IF(入力シート!G12="","",入力シート!G12)</f>
        <v>柏井</v>
      </c>
    </row>
    <row r="11" spans="1:10" s="2" customFormat="1" ht="26.25" customHeight="1" x14ac:dyDescent="0.15">
      <c r="A11" s="18"/>
      <c r="B11" s="28">
        <v>3</v>
      </c>
      <c r="C11" s="29">
        <f>IF(入力シート!C13="","",入力シート!C13)</f>
        <v>3</v>
      </c>
      <c r="D11" s="96" t="str">
        <f>入力シート!O13</f>
        <v>金　子　祐太郎</v>
      </c>
      <c r="E11" s="96"/>
      <c r="F11" s="96"/>
      <c r="G11" s="30">
        <f>IF(入力シート!E13="","",入力シート!E13)</f>
        <v>3</v>
      </c>
      <c r="H11" s="31">
        <f>IF(入力シート!F13="","",入力シート!F13)</f>
        <v>172</v>
      </c>
      <c r="I11" s="48" t="str">
        <f>IF(入力シート!G13="","",入力シート!G13)</f>
        <v>成東</v>
      </c>
    </row>
    <row r="12" spans="1:10" s="2" customFormat="1" ht="26.25" customHeight="1" x14ac:dyDescent="0.15">
      <c r="A12" s="18"/>
      <c r="B12" s="28">
        <v>4</v>
      </c>
      <c r="C12" s="29">
        <f>IF(入力シート!C14="","",入力シート!C14)</f>
        <v>4</v>
      </c>
      <c r="D12" s="79" t="str">
        <f>入力シート!O14</f>
        <v>澤　田　恵　一</v>
      </c>
      <c r="E12" s="80"/>
      <c r="F12" s="81"/>
      <c r="G12" s="30">
        <f>IF(入力シート!E14="","",入力シート!E14)</f>
        <v>3</v>
      </c>
      <c r="H12" s="31">
        <f>IF(入力シート!F14="","",入力シート!F14)</f>
        <v>173</v>
      </c>
      <c r="I12" s="48" t="str">
        <f>IF(入力シート!G14="","",入力シート!G14)</f>
        <v>船橋啓明</v>
      </c>
    </row>
    <row r="13" spans="1:10" s="2" customFormat="1" ht="26.25" customHeight="1" x14ac:dyDescent="0.15">
      <c r="A13" s="18"/>
      <c r="B13" s="28">
        <v>5</v>
      </c>
      <c r="C13" s="29">
        <f>IF(入力シート!C15="","",入力シート!C15)</f>
        <v>5</v>
      </c>
      <c r="D13" s="91" t="str">
        <f>入力シート!O15</f>
        <v>旭　　　純　弘</v>
      </c>
      <c r="E13" s="91"/>
      <c r="F13" s="91"/>
      <c r="G13" s="32">
        <f>IF(入力シート!E15="","",入力シート!E15)</f>
        <v>3</v>
      </c>
      <c r="H13" s="33">
        <f>IF(入力シート!F15="","",入力シート!F15)</f>
        <v>174</v>
      </c>
      <c r="I13" s="49" t="str">
        <f>IF(入力シート!G15="","",入力シート!G15)</f>
        <v>昭和学院</v>
      </c>
    </row>
    <row r="14" spans="1:10" s="2" customFormat="1" ht="26.25" customHeight="1" x14ac:dyDescent="0.15">
      <c r="A14" s="18"/>
      <c r="B14" s="28">
        <v>6</v>
      </c>
      <c r="C14" s="29">
        <f>IF(入力シート!C16="","",入力シート!C16)</f>
        <v>6</v>
      </c>
      <c r="D14" s="79" t="str">
        <f>入力シート!O16</f>
        <v>赤　鳥　健太郎</v>
      </c>
      <c r="E14" s="80"/>
      <c r="F14" s="81"/>
      <c r="G14" s="34">
        <f>IF(入力シート!E16="","",入力シート!E16)</f>
        <v>3</v>
      </c>
      <c r="H14" s="35">
        <f>IF(入力シート!F16="","",入力シート!F16)</f>
        <v>175</v>
      </c>
      <c r="I14" s="49" t="str">
        <f>IF(入力シート!G16="","",入力シート!G16)</f>
        <v>白井</v>
      </c>
    </row>
    <row r="15" spans="1:10" s="2" customFormat="1" ht="26.25" customHeight="1" x14ac:dyDescent="0.15">
      <c r="A15" s="18"/>
      <c r="B15" s="28">
        <v>7</v>
      </c>
      <c r="C15" s="29">
        <f>IF(入力シート!C17="","",入力シート!C17)</f>
        <v>7</v>
      </c>
      <c r="D15" s="79" t="str">
        <f>入力シート!O17</f>
        <v>大　竹　克　弥</v>
      </c>
      <c r="E15" s="80"/>
      <c r="F15" s="81"/>
      <c r="G15" s="34">
        <f>IF(入力シート!E17="","",入力シート!E17)</f>
        <v>3</v>
      </c>
      <c r="H15" s="35">
        <f>IF(入力シート!F17="","",入力シート!F17)</f>
        <v>176</v>
      </c>
      <c r="I15" s="49" t="str">
        <f>IF(入力シート!G17="","",入力シート!G17)</f>
        <v>市立銚子</v>
      </c>
    </row>
    <row r="16" spans="1:10" s="2" customFormat="1" ht="26.25" customHeight="1" x14ac:dyDescent="0.15">
      <c r="A16" s="18"/>
      <c r="B16" s="28">
        <v>8</v>
      </c>
      <c r="C16" s="29">
        <f>IF(入力シート!C18="","",入力シート!C18)</f>
        <v>8</v>
      </c>
      <c r="D16" s="79" t="str">
        <f>入力シート!O18</f>
        <v>松　田　喜　樹</v>
      </c>
      <c r="E16" s="80"/>
      <c r="F16" s="81"/>
      <c r="G16" s="34">
        <f>IF(入力シート!E18="","",入力シート!E18)</f>
        <v>3</v>
      </c>
      <c r="H16" s="35">
        <f>IF(入力シート!F18="","",入力シート!F18)</f>
        <v>177</v>
      </c>
      <c r="I16" s="49" t="str">
        <f>IF(入力シート!G18="","",入力シート!G18)</f>
        <v>我孫子</v>
      </c>
    </row>
    <row r="17" spans="1:9" s="2" customFormat="1" ht="26.25" customHeight="1" x14ac:dyDescent="0.15">
      <c r="A17" s="18"/>
      <c r="B17" s="28">
        <v>9</v>
      </c>
      <c r="C17" s="29">
        <f>IF(入力シート!C19="","",入力シート!C19)</f>
        <v>9</v>
      </c>
      <c r="D17" s="79" t="str">
        <f>入力シート!O19</f>
        <v>牧　野　正　寿</v>
      </c>
      <c r="E17" s="80"/>
      <c r="F17" s="81"/>
      <c r="G17" s="34">
        <f>IF(入力シート!E19="","",入力シート!E19)</f>
        <v>3</v>
      </c>
      <c r="H17" s="35">
        <f>IF(入力シート!F19="","",入力シート!F19)</f>
        <v>178</v>
      </c>
      <c r="I17" s="49" t="str">
        <f>IF(入力シート!G19="","",入力シート!G19)</f>
        <v>東金商業</v>
      </c>
    </row>
    <row r="18" spans="1:9" s="2" customFormat="1" ht="26.25" customHeight="1" x14ac:dyDescent="0.15">
      <c r="A18" s="18"/>
      <c r="B18" s="28">
        <v>10</v>
      </c>
      <c r="C18" s="29">
        <f>IF(入力シート!C20="","",入力シート!C20)</f>
        <v>10</v>
      </c>
      <c r="D18" s="79" t="str">
        <f>入力シート!O20</f>
        <v>藤　代　浩　充</v>
      </c>
      <c r="E18" s="80"/>
      <c r="F18" s="81"/>
      <c r="G18" s="34">
        <f>IF(入力シート!E20="","",入力シート!E20)</f>
        <v>3</v>
      </c>
      <c r="H18" s="35">
        <f>IF(入力シート!F20="","",入力シート!F20)</f>
        <v>179</v>
      </c>
      <c r="I18" s="49" t="str">
        <f>IF(入力シート!G20="","",入力シート!G20)</f>
        <v>千葉北</v>
      </c>
    </row>
    <row r="19" spans="1:9" s="2" customFormat="1" ht="26.25" customHeight="1" x14ac:dyDescent="0.15">
      <c r="A19" s="18"/>
      <c r="B19" s="28">
        <v>11</v>
      </c>
      <c r="C19" s="29">
        <f>IF(入力シート!C21="","",入力シート!C21)</f>
        <v>11</v>
      </c>
      <c r="D19" s="79" t="str">
        <f>入力シート!O21</f>
        <v>橋　場　大　助</v>
      </c>
      <c r="E19" s="80"/>
      <c r="F19" s="81"/>
      <c r="G19" s="34">
        <f>IF(入力シート!E21="","",入力シート!E21)</f>
        <v>3</v>
      </c>
      <c r="H19" s="35">
        <f>IF(入力シート!F21="","",入力シート!F21)</f>
        <v>180</v>
      </c>
      <c r="I19" s="49" t="str">
        <f>IF(入力シート!G21="","",入力シート!G21)</f>
        <v>幕張総合</v>
      </c>
    </row>
    <row r="20" spans="1:9" s="2" customFormat="1" ht="26.25" customHeight="1" x14ac:dyDescent="0.15">
      <c r="A20" s="18"/>
      <c r="B20" s="28">
        <v>12</v>
      </c>
      <c r="C20" s="29" t="str">
        <f>IF(入力シート!C22="","",入力シート!C22)</f>
        <v/>
      </c>
      <c r="D20" s="79" t="str">
        <f>入力シート!O22</f>
        <v>　</v>
      </c>
      <c r="E20" s="80"/>
      <c r="F20" s="81"/>
      <c r="G20" s="34" t="str">
        <f>IF(入力シート!E22="","",入力シート!E22)</f>
        <v/>
      </c>
      <c r="H20" s="35" t="str">
        <f>IF(入力シート!F22="","",入力シート!F22)</f>
        <v/>
      </c>
      <c r="I20" s="49" t="str">
        <f>IF(入力シート!G22="","",入力シート!G22)</f>
        <v/>
      </c>
    </row>
    <row r="21" spans="1:9" s="2" customFormat="1" ht="26.25" customHeight="1" x14ac:dyDescent="0.15">
      <c r="A21" s="18"/>
      <c r="B21" s="28">
        <v>13</v>
      </c>
      <c r="C21" s="29" t="str">
        <f>IF(入力シート!C23="","",入力シート!C23)</f>
        <v/>
      </c>
      <c r="D21" s="79" t="str">
        <f>入力シート!O23</f>
        <v>　</v>
      </c>
      <c r="E21" s="80"/>
      <c r="F21" s="81"/>
      <c r="G21" s="34" t="str">
        <f>IF(入力シート!E23="","",入力シート!E23)</f>
        <v/>
      </c>
      <c r="H21" s="35" t="str">
        <f>IF(入力シート!F23="","",入力シート!F23)</f>
        <v/>
      </c>
      <c r="I21" s="49" t="str">
        <f>IF(入力シート!G23="","",入力シート!G23)</f>
        <v/>
      </c>
    </row>
    <row r="22" spans="1:9" ht="26.25" customHeight="1" x14ac:dyDescent="0.15">
      <c r="A22" s="18"/>
      <c r="B22" s="28">
        <v>14</v>
      </c>
      <c r="C22" s="29" t="str">
        <f>IF(入力シート!C24="","",入力シート!C24)</f>
        <v/>
      </c>
      <c r="D22" s="79" t="str">
        <f>入力シート!O24</f>
        <v>　</v>
      </c>
      <c r="E22" s="80"/>
      <c r="F22" s="81"/>
      <c r="G22" s="34" t="str">
        <f>IF(入力シート!E24="","",入力シート!E24)</f>
        <v/>
      </c>
      <c r="H22" s="35" t="str">
        <f>IF(入力シート!F24="","",入力シート!F24)</f>
        <v/>
      </c>
      <c r="I22" s="49" t="str">
        <f>IF(入力シート!G24="","",入力シート!G24)</f>
        <v/>
      </c>
    </row>
    <row r="23" spans="1:9" ht="26.25" customHeight="1" x14ac:dyDescent="0.15">
      <c r="A23" s="18"/>
      <c r="B23" s="28">
        <v>15</v>
      </c>
      <c r="C23" s="29" t="str">
        <f>IF(入力シート!C25="","",入力シート!C25)</f>
        <v/>
      </c>
      <c r="D23" s="79" t="str">
        <f>入力シート!O25</f>
        <v>　</v>
      </c>
      <c r="E23" s="80"/>
      <c r="F23" s="81"/>
      <c r="G23" s="34" t="str">
        <f>IF(入力シート!E25="","",入力シート!E25)</f>
        <v/>
      </c>
      <c r="H23" s="35" t="str">
        <f>IF(入力シート!F25="","",入力シート!F25)</f>
        <v/>
      </c>
      <c r="I23" s="49" t="str">
        <f>IF(入力シート!G25="","",入力シート!G25)</f>
        <v/>
      </c>
    </row>
    <row r="24" spans="1:9" ht="26.25" customHeight="1" x14ac:dyDescent="0.15">
      <c r="A24" s="18"/>
      <c r="B24" s="28">
        <v>16</v>
      </c>
      <c r="C24" s="29" t="str">
        <f>IF(入力シート!C26="","",入力シート!C26)</f>
        <v/>
      </c>
      <c r="D24" s="79" t="str">
        <f>入力シート!O26</f>
        <v>　</v>
      </c>
      <c r="E24" s="80"/>
      <c r="F24" s="81"/>
      <c r="G24" s="34" t="str">
        <f>IF(入力シート!E26="","",入力シート!E26)</f>
        <v/>
      </c>
      <c r="H24" s="35" t="str">
        <f>IF(入力シート!F26="","",入力シート!F26)</f>
        <v/>
      </c>
      <c r="I24" s="49" t="str">
        <f>IF(入力シート!G26="","",入力シート!G26)</f>
        <v/>
      </c>
    </row>
    <row r="25" spans="1:9" ht="26.25" customHeight="1" x14ac:dyDescent="0.15">
      <c r="A25" s="18"/>
      <c r="B25" s="28">
        <v>17</v>
      </c>
      <c r="C25" s="29" t="str">
        <f>IF(入力シート!C27="","",入力シート!C27)</f>
        <v/>
      </c>
      <c r="D25" s="79" t="str">
        <f>入力シート!O27</f>
        <v>　</v>
      </c>
      <c r="E25" s="80"/>
      <c r="F25" s="81"/>
      <c r="G25" s="34" t="str">
        <f>IF(入力シート!E27="","",入力シート!E27)</f>
        <v/>
      </c>
      <c r="H25" s="35" t="str">
        <f>IF(入力シート!F27="","",入力シート!F27)</f>
        <v/>
      </c>
      <c r="I25" s="49" t="str">
        <f>IF(入力シート!G27="","",入力シート!G27)</f>
        <v/>
      </c>
    </row>
    <row r="26" spans="1:9" ht="26.25" customHeight="1" thickBot="1" x14ac:dyDescent="0.2">
      <c r="A26" s="18"/>
      <c r="B26" s="36">
        <v>18</v>
      </c>
      <c r="C26" s="37" t="str">
        <f>IF(入力シート!C28="","",入力シート!C28)</f>
        <v/>
      </c>
      <c r="D26" s="88" t="str">
        <f>入力シート!O28</f>
        <v>　</v>
      </c>
      <c r="E26" s="88"/>
      <c r="F26" s="88"/>
      <c r="G26" s="38" t="str">
        <f>IF(入力シート!E28="","",入力シート!E28)</f>
        <v/>
      </c>
      <c r="H26" s="39" t="str">
        <f>IF(入力シート!F28="","",入力シート!F28)</f>
        <v/>
      </c>
      <c r="I26" s="50" t="str">
        <f>IF(入力シート!G28="","",入力シート!G28)</f>
        <v/>
      </c>
    </row>
    <row r="27" spans="1:9" ht="18.75" customHeight="1" x14ac:dyDescent="0.15"/>
    <row r="28" spans="1:9" s="2" customFormat="1" ht="15" customHeight="1" x14ac:dyDescent="0.15">
      <c r="A28" s="2" t="s">
        <v>4</v>
      </c>
      <c r="I28" s="53"/>
    </row>
    <row r="29" spans="1:9" s="2" customFormat="1" ht="22.5" customHeight="1" x14ac:dyDescent="0.15">
      <c r="A29" s="63"/>
      <c r="B29" s="89">
        <f ca="1">入力シート!C29</f>
        <v>43836</v>
      </c>
      <c r="C29" s="89"/>
      <c r="D29" s="89"/>
      <c r="E29" s="40"/>
      <c r="G29" s="61"/>
      <c r="I29" s="62"/>
    </row>
    <row r="30" spans="1:9" s="2" customFormat="1" ht="15" customHeight="1" x14ac:dyDescent="0.15">
      <c r="B30" s="41"/>
      <c r="C30" s="42"/>
      <c r="D30" s="64"/>
      <c r="E30" s="40"/>
      <c r="I30" s="53"/>
    </row>
    <row r="31" spans="1:9" s="2" customFormat="1" ht="22.5" customHeight="1" x14ac:dyDescent="0.15">
      <c r="A31" s="5" t="s">
        <v>7</v>
      </c>
      <c r="I31" s="53"/>
    </row>
    <row r="32" spans="1:9" s="2" customFormat="1" ht="22.5" customHeight="1" x14ac:dyDescent="0.15">
      <c r="D32" s="40"/>
      <c r="E32" s="90" t="str">
        <f>入力シート!C4</f>
        <v>千葉県高体連バレーボール専門部</v>
      </c>
      <c r="F32" s="90"/>
      <c r="G32" s="90"/>
      <c r="H32" s="90"/>
      <c r="I32" s="90"/>
    </row>
    <row r="33" spans="1:10" s="2" customFormat="1" ht="22.5" customHeight="1" x14ac:dyDescent="0.15">
      <c r="A33" s="43"/>
      <c r="B33" s="43"/>
      <c r="C33" s="43"/>
      <c r="D33" s="43"/>
      <c r="E33" s="94" t="s">
        <v>39</v>
      </c>
      <c r="F33" s="94"/>
      <c r="G33" s="95" t="str">
        <f>入力シート!O5</f>
        <v>長　尾　正　利</v>
      </c>
      <c r="H33" s="95"/>
      <c r="I33" s="95"/>
      <c r="J33" s="44" t="s">
        <v>8</v>
      </c>
    </row>
    <row r="34" spans="1:10" ht="22.5" customHeight="1" x14ac:dyDescent="0.15">
      <c r="A34" s="82">
        <f>入力シート!C30</f>
        <v>20</v>
      </c>
      <c r="B34" s="83"/>
    </row>
    <row r="35" spans="1:10" ht="15" customHeight="1" x14ac:dyDescent="0.2">
      <c r="A35" s="84"/>
      <c r="B35" s="85"/>
      <c r="C35" s="86"/>
      <c r="D35" s="86"/>
      <c r="E35" s="87"/>
      <c r="F35" s="87"/>
    </row>
  </sheetData>
  <sheetProtection sheet="1" objects="1" scenarios="1" selectLockedCells="1" selectUnlockedCells="1"/>
  <mergeCells count="35">
    <mergeCell ref="D1:J1"/>
    <mergeCell ref="D2:J2"/>
    <mergeCell ref="E33:F33"/>
    <mergeCell ref="G33:I33"/>
    <mergeCell ref="D11:F11"/>
    <mergeCell ref="A3:J3"/>
    <mergeCell ref="B5:C5"/>
    <mergeCell ref="D5:I5"/>
    <mergeCell ref="C6:D6"/>
    <mergeCell ref="F6:I6"/>
    <mergeCell ref="C7:D7"/>
    <mergeCell ref="F7:I7"/>
    <mergeCell ref="D8:F8"/>
    <mergeCell ref="D9:F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34:B35"/>
    <mergeCell ref="C35:D35"/>
    <mergeCell ref="E35:F35"/>
    <mergeCell ref="D24:F24"/>
    <mergeCell ref="D25:F25"/>
    <mergeCell ref="D26:F26"/>
    <mergeCell ref="B29:D29"/>
    <mergeCell ref="E32:I32"/>
  </mergeCells>
  <phoneticPr fontId="12"/>
  <conditionalFormatting sqref="B29">
    <cfRule type="cellIs" dxfId="0" priority="1" operator="between">
      <formula>43586</formula>
      <formula>43830</formula>
    </cfRule>
  </conditionalFormatting>
  <printOptions horizontalCentered="1" verticalCentered="1" gridLinesSet="0"/>
  <pageMargins left="0.59055118110236227" right="0.59055118110236227" top="0.59055118110236227" bottom="0.19685039370078741" header="0.59055118110236227" footer="0.9055118110236221"/>
  <pageSetup paperSize="9" scale="94" pageOrder="overThenDown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A:\申込用紙.jtd</Template>
  <Pages>3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出力シート</vt:lpstr>
      <vt:lpstr>出力シート!Print_Area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藤代浩充</dc:creator>
  <cp:keywords/>
  <cp:lastModifiedBy>Dai.T</cp:lastModifiedBy>
  <cp:revision>10</cp:revision>
  <cp:lastPrinted>2019-05-07T03:53:16Z</cp:lastPrinted>
  <dcterms:created xsi:type="dcterms:W3CDTF">1997-12-08T05:48:21Z</dcterms:created>
  <dcterms:modified xsi:type="dcterms:W3CDTF">2020-01-06T03:27:01Z</dcterms:modified>
</cp:coreProperties>
</file>